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 from minutes" sheetId="1" r:id="rId3"/>
  </sheets>
  <definedNames/>
  <calcPr/>
</workbook>
</file>

<file path=xl/sharedStrings.xml><?xml version="1.0" encoding="utf-8"?>
<sst xmlns="http://schemas.openxmlformats.org/spreadsheetml/2006/main" count="48" uniqueCount="20">
  <si>
    <t>Attendance, voting and speaking by Irish MEPs at the Agriculture Committee, 2014-2016. Source: European Parliament Agriculture Committee minutes, TheJournal.ie</t>
  </si>
  <si>
    <t>McGuinness</t>
  </si>
  <si>
    <t>Flanagan</t>
  </si>
  <si>
    <t>Carthy</t>
  </si>
  <si>
    <t>MEETINGS</t>
  </si>
  <si>
    <t>Spoke</t>
  </si>
  <si>
    <t>Present</t>
  </si>
  <si>
    <t>Voted</t>
  </si>
  <si>
    <t>Votes possible</t>
  </si>
  <si>
    <t>TOTAL</t>
  </si>
  <si>
    <t>Full term (2014-2016)</t>
  </si>
  <si>
    <t>Maximum possible</t>
  </si>
  <si>
    <t>Matt Carthy</t>
  </si>
  <si>
    <t>Luke 'Ming' Flanagan</t>
  </si>
  <si>
    <t>Mairead McGuinness</t>
  </si>
  <si>
    <t>Last year (June 2015 - June 2016)</t>
  </si>
  <si>
    <t xml:space="preserve">Spoke </t>
  </si>
  <si>
    <t>Full term %</t>
  </si>
  <si>
    <t>Attended</t>
  </si>
  <si>
    <t>June 2015 - June 2016 %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</si>
</sst>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6">
    <font>
      <sz val="10.0"/>
      <color rgb="FF000000"/>
      <name val="Arial"/>
    </font>
    <font>
      <b/>
      <sz val="12.0"/>
    </font>
    <font>
      <b/>
    </font>
    <font/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0" xfId="0" applyFont="1"/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5" numFmtId="164" xfId="0" applyAlignment="1" applyFont="1" applyNumberFormat="1">
      <alignment/>
    </xf>
    <xf borderId="0" fillId="0" fontId="3" numFmtId="9" xfId="0" applyFont="1" applyNumberFormat="1"/>
    <xf borderId="0" fillId="0" fontId="3" numFmtId="9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europarl.europa.eu/sides/getDoc.do?pubRef=-%2f%2fEP%2f%2fNONSGML%2bCOMPARL%2bPE-537.170%2b01%2bDOC%2bPDF%2bV0%2f%2fEN" TargetMode="External"/><Relationship Id="rId20" Type="http://schemas.openxmlformats.org/officeDocument/2006/relationships/hyperlink" Target="http://www.europarl.europa.eu/sides/getDoc.do?pubRef=-%2f%2fEP%2f%2fNONSGML%2bCOMPARL%2bPE-565.172%2b01%2bDOC%2bPDF%2bV0%2f%2fEN" TargetMode="External"/><Relationship Id="rId42" Type="http://schemas.openxmlformats.org/officeDocument/2006/relationships/drawing" Target="../drawings/drawing1.xml"/><Relationship Id="rId41" Type="http://schemas.openxmlformats.org/officeDocument/2006/relationships/hyperlink" Target="http://www.europarl.europa.eu/sides/getDoc.do?pubRef=-%2f%2fEP%2f%2fNONSGML%2bCOMPARL%2bPE-536.146%2b01%2bDOC%2bPDF%2bV0%2f%2fEN" TargetMode="External"/><Relationship Id="rId22" Type="http://schemas.openxmlformats.org/officeDocument/2006/relationships/hyperlink" Target="http://www.europarl.europa.eu/sides/getDoc.do?pubRef=-%2f%2fEP%2f%2fNONSGML%2bCOMPARL%2bPE-560.543%2b02%2bDOC%2bPDF%2bV0%2f%2fEN" TargetMode="External"/><Relationship Id="rId21" Type="http://schemas.openxmlformats.org/officeDocument/2006/relationships/hyperlink" Target="http://www.europarl.europa.eu/sides/getDoc.do?pubRef=-%2f%2fEP%2f%2fNONSGML%2bCOMPARL%2bPE-564.936%2b02%2bDOC%2bPDF%2bV0%2f%2fEN" TargetMode="External"/><Relationship Id="rId24" Type="http://schemas.openxmlformats.org/officeDocument/2006/relationships/hyperlink" Target="http://www.europarl.europa.eu/sides/getDoc.do?pubRef=-%2f%2fEP%2f%2fNONSGML%2bCOMPARL%2bPE-557.326%2b01%2bDOC%2bPDF%2bV0%2f%2fEN" TargetMode="External"/><Relationship Id="rId23" Type="http://schemas.openxmlformats.org/officeDocument/2006/relationships/hyperlink" Target="http://www.europarl.europa.eu/sides/getDoc.do?pubRef=-%2f%2fEP%2f%2fNONSGML%2bCOMPARL%2bPE-560.735%2b01%2bDOC%2bPDF%2bV0%2f%2fEN" TargetMode="External"/><Relationship Id="rId1" Type="http://schemas.openxmlformats.org/officeDocument/2006/relationships/hyperlink" Target="http://www.europarl.europa.eu/sides/getDoc.do?pubRef=-%2f%2fEP%2f%2fNONSGML%2bCOMPARL%2bPE-584.255%2b01%2bDOC%2bPDF%2bV0%2f%2fEN" TargetMode="External"/><Relationship Id="rId2" Type="http://schemas.openxmlformats.org/officeDocument/2006/relationships/hyperlink" Target="http://www.europarl.europa.eu/sides/getDoc.do?pubRef=-%2f%2fEP%2f%2fNONSGML%2bCOMPARL%2bPE-585.450%2b01%2bDOC%2bPDF%2bV0%2f%2fEN" TargetMode="External"/><Relationship Id="rId3" Type="http://schemas.openxmlformats.org/officeDocument/2006/relationships/hyperlink" Target="http://www.europarl.europa.eu/sides/getDoc.do?pubRef=-%2f%2fEP%2f%2fNONSGML%2bCOMPARL%2bPE-584.162%2b01%2bDOC%2bPDF%2bV0%2f%2fEN" TargetMode="External"/><Relationship Id="rId4" Type="http://schemas.openxmlformats.org/officeDocument/2006/relationships/hyperlink" Target="http://www.europarl.europa.eu/sides/getDoc.do?pubRef=-%2f%2fEP%2f%2fNONSGML%2bCOMPARL%2bPE-582.423%2b01%2bDOC%2bPDF%2bV0%2f%2fEN" TargetMode="External"/><Relationship Id="rId9" Type="http://schemas.openxmlformats.org/officeDocument/2006/relationships/hyperlink" Target="http://www.europarl.europa.eu/sides/getDoc.do?pubRef=-%2f%2fEP%2f%2fNONSGML%2bCOMPARL%2bPE-578.520%2b01%2bDOC%2bPDF%2bV0%2f%2fEN" TargetMode="External"/><Relationship Id="rId26" Type="http://schemas.openxmlformats.org/officeDocument/2006/relationships/hyperlink" Target="http://www.europarl.europa.eu/sides/getDoc.do?pubRef=-%2f%2fEP%2f%2fNONSGML%2bCOMPARL%2bPE-554.770%2b03%2bDOC%2bPDF%2bV0%2f%2fEN" TargetMode="External"/><Relationship Id="rId25" Type="http://schemas.openxmlformats.org/officeDocument/2006/relationships/hyperlink" Target="http://www.europarl.europa.eu/sides/getDoc.do?pubRef=-%2f%2fEP%2f%2fNONSGML%2bCOMPARL%2bPE-555.014%2b01%2bDOC%2bPDF%2bV0%2f%2fEN" TargetMode="External"/><Relationship Id="rId28" Type="http://schemas.openxmlformats.org/officeDocument/2006/relationships/hyperlink" Target="http://www.europarl.europa.eu/sides/getDoc.do?pubRef=-%2f%2fEP%2f%2fNONSGML%2bCOMPARL%2bPE-557.307%2b01%2bDOC%2bPDF%2bV0%2f%2fEN" TargetMode="External"/><Relationship Id="rId27" Type="http://schemas.openxmlformats.org/officeDocument/2006/relationships/hyperlink" Target="http://www.europarl.europa.eu/sides/getDoc.do?pubRef=-%2f%2fEP%2f%2fNONSGML%2bCOMPARL%2bPE-554.918%2b01%2bDOC%2bPDF%2bV0%2f%2fEN" TargetMode="External"/><Relationship Id="rId5" Type="http://schemas.openxmlformats.org/officeDocument/2006/relationships/hyperlink" Target="http://www.europarl.europa.eu/sides/getDoc.do?pubRef=-%2f%2fEP%2f%2fNONSGML%2bCOMPARL%2bPE-580.782%2b01%2bDOC%2bPDF%2bV0%2f%2fEN" TargetMode="External"/><Relationship Id="rId6" Type="http://schemas.openxmlformats.org/officeDocument/2006/relationships/hyperlink" Target="http://www.europarl.europa.eu/sides/getDoc.do?pubRef=-%2f%2fEP%2f%2fNONSGML%2bCOMPARL%2bPE-580.622%2b02%2bDOC%2bPDF%2bV0%2f%2fEN" TargetMode="External"/><Relationship Id="rId29" Type="http://schemas.openxmlformats.org/officeDocument/2006/relationships/hyperlink" Target="http://www.europarl.europa.eu/sides/getDoc.do?pubRef=-%2f%2fEP%2f%2fNONSGML%2bCOMPARL%2bPE-551.759%2b01%2bDOC%2bPDF%2bV0%2f%2fEN" TargetMode="External"/><Relationship Id="rId7" Type="http://schemas.openxmlformats.org/officeDocument/2006/relationships/hyperlink" Target="http://www.europarl.europa.eu/sides/getDoc.do?pubRef=-%2f%2fEP%2f%2fNONSGML%2bCOMPARL%2bPE-578.738%2b01%2bDOC%2bPDF%2bV0%2f%2fEN" TargetMode="External"/><Relationship Id="rId8" Type="http://schemas.openxmlformats.org/officeDocument/2006/relationships/hyperlink" Target="http://www.europarl.europa.eu/sides/getDoc.do?pubRef=-%2f%2fEP%2f%2fNONSGML%2bCOMPARL%2bPE-578.677%2b01%2bDOC%2bPDF%2bV0%2f%2fEN" TargetMode="External"/><Relationship Id="rId31" Type="http://schemas.openxmlformats.org/officeDocument/2006/relationships/hyperlink" Target="http://www.europarl.europa.eu/sides/getDoc.do?pubRef=-%2f%2fEP%2f%2fNONSGML%2bCOMPARL%2bPE-549.301%2b01%2bDOC%2bPDF%2bV0%2f%2fEN" TargetMode="External"/><Relationship Id="rId30" Type="http://schemas.openxmlformats.org/officeDocument/2006/relationships/hyperlink" Target="http://www.europarl.europa.eu/sides/getDoc.do?pubRef=-%2f%2fEP%2f%2fNONSGML%2bCOMPARL%2bPE-551.926%2b01%2bDOC%2bPDF%2bV0%2f%2fEN" TargetMode="External"/><Relationship Id="rId11" Type="http://schemas.openxmlformats.org/officeDocument/2006/relationships/hyperlink" Target="http://www.europarl.europa.eu/sides/getDoc.do?pubRef=-%2f%2fEP%2f%2fNONSGML%2bCOMPARL%2bPE-575.301%2b01%2bDOC%2bPDF%2bV0%2f%2fEN" TargetMode="External"/><Relationship Id="rId33" Type="http://schemas.openxmlformats.org/officeDocument/2006/relationships/hyperlink" Target="http://www.europarl.europa.eu/sides/getDoc.do?pubRef=-%2f%2fEP%2f%2fNONSGML%2bCOMPARL%2bPE-546.812%2b01%2bDOC%2bPDF%2bV0%2f%2fEN" TargetMode="External"/><Relationship Id="rId10" Type="http://schemas.openxmlformats.org/officeDocument/2006/relationships/hyperlink" Target="http://www.europarl.europa.eu/sides/getDoc.do?pubRef=-%2f%2fEP%2f%2fNONSGML%2bCOMPARL%2bPE-575.177%2b01%2bDOC%2bPDF%2bV0%2f%2fEN" TargetMode="External"/><Relationship Id="rId32" Type="http://schemas.openxmlformats.org/officeDocument/2006/relationships/hyperlink" Target="http://www.europarl.europa.eu/sides/getDoc.do?pubRef=-%2f%2fEP%2f%2fNONSGML%2bCOMPARL%2bPE-546.700%2b01%2bDOC%2bPDF%2bV0%2f%2fEN" TargetMode="External"/><Relationship Id="rId13" Type="http://schemas.openxmlformats.org/officeDocument/2006/relationships/hyperlink" Target="http://www.europarl.europa.eu/sides/getDoc.do?pubRef=-%2f%2fEP%2f%2fNONSGML%2bCOMPARL%2bPE-573.004%2b01%2bDOC%2bPDF%2bV0%2f%2fEN" TargetMode="External"/><Relationship Id="rId35" Type="http://schemas.openxmlformats.org/officeDocument/2006/relationships/hyperlink" Target="http://www.europarl.europa.eu/sides/getDoc.do?pubRef=-%2f%2fEP%2f%2fNONSGML%2bCOMPARL%2bPE-541.432%2b01%2bDOC%2bPDF%2bV0%2f%2fEN" TargetMode="External"/><Relationship Id="rId12" Type="http://schemas.openxmlformats.org/officeDocument/2006/relationships/hyperlink" Target="http://www.europarl.europa.eu/sides/getDoc.do?pubRef=-%2f%2fEP%2f%2fNONSGML%2bCOMPARL%2bPE-575.342%2b01%2bDOC%2bPDF%2bV0%2f%2fEN" TargetMode="External"/><Relationship Id="rId34" Type="http://schemas.openxmlformats.org/officeDocument/2006/relationships/hyperlink" Target="http://www.europarl.europa.eu/sides/getDoc.do?pubRef=-%2f%2fEP%2f%2fNONSGML%2bCOMPARL%2bPE-544.136%2b01%2bDOC%2bPDF%2bV0%2f%2fEN" TargetMode="External"/><Relationship Id="rId15" Type="http://schemas.openxmlformats.org/officeDocument/2006/relationships/hyperlink" Target="http://www.europarl.europa.eu/sides/getDoc.do?pubRef=-%2f%2fEP%2f%2fNONSGML%2bCOMPARL%2bPE-571.640%2b01%2bDOC%2bPDF%2bV0%2f%2fEN" TargetMode="External"/><Relationship Id="rId37" Type="http://schemas.openxmlformats.org/officeDocument/2006/relationships/hyperlink" Target="http://www.europarl.europa.eu/sides/getDoc.do?pubRef=-%2f%2fEP%2f%2fNONSGML%2bCOMPARL%2bPE-539.642%2b01%2bDOC%2bPDF%2bV0%2f%2fEN" TargetMode="External"/><Relationship Id="rId14" Type="http://schemas.openxmlformats.org/officeDocument/2006/relationships/hyperlink" Target="http://www.europarl.europa.eu/sides/getDoc.do?pubRef=-%2f%2fEP%2f%2fNONSGML%2bCOMPARL%2bPE-572.889%2b01%2bDOC%2bPDF%2bV0%2f%2fEN" TargetMode="External"/><Relationship Id="rId36" Type="http://schemas.openxmlformats.org/officeDocument/2006/relationships/hyperlink" Target="http://www.europarl.europa.eu/sides/getDoc.do?pubRef=-%2f%2fEP%2f%2fNONSGML%2bCOMPARL%2bPE-539.619%2b01%2bDOC%2bPDF%2bV0%2f%2fEN" TargetMode="External"/><Relationship Id="rId17" Type="http://schemas.openxmlformats.org/officeDocument/2006/relationships/hyperlink" Target="http://www.europarl.europa.eu/sides/getDoc.do?pubRef=-%2f%2fEP%2f%2fNONSGML%2bCOMPARL%2bPE-569.639%2b01%2bDOC%2bPDF%2bV0%2f%2fEN" TargetMode="External"/><Relationship Id="rId39" Type="http://schemas.openxmlformats.org/officeDocument/2006/relationships/hyperlink" Target="http://www.europarl.europa.eu/sides/getDoc.do?pubRef=-%2f%2fEP%2f%2fNONSGML%2bCOMPARL%2bPE-537.296%2b01%2bDOC%2bPDF%2bV0%2f%2fEN" TargetMode="External"/><Relationship Id="rId16" Type="http://schemas.openxmlformats.org/officeDocument/2006/relationships/hyperlink" Target="http://www.europarl.europa.eu/sides/getDoc.do?pubRef=-%2f%2fEP%2f%2fNONSGML%2bCOMPARL%2bPE-569.708%2b05%2bDOC%2bPDF%2bV0%2f%2fEN" TargetMode="External"/><Relationship Id="rId38" Type="http://schemas.openxmlformats.org/officeDocument/2006/relationships/hyperlink" Target="http://www.europarl.europa.eu/sides/getDoc.do?pubRef=-%2f%2fEP%2f%2fNONSGML%2bCOMPARL%2bPE-537.516%2b01%2bDOC%2bPDF%2bV0%2f%2fEN" TargetMode="External"/><Relationship Id="rId19" Type="http://schemas.openxmlformats.org/officeDocument/2006/relationships/hyperlink" Target="http://www.europarl.europa.eu/sides/getDoc.do?pubRef=-%2f%2fEP%2f%2fNONSGML%2bCOMPARL%2bPE-567.632%2b01%2bDOC%2bPDF%2bV0%2f%2fEN" TargetMode="External"/><Relationship Id="rId18" Type="http://schemas.openxmlformats.org/officeDocument/2006/relationships/hyperlink" Target="http://www.europarl.europa.eu/sides/getDoc.do?pubRef=-%2f%2fEP%2f%2fNONSGML%2bCOMPARL%2bPE-569.465%2b01%2bDOC%2bPDF%2bV0%2f%2f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6" max="6" width="17.14"/>
  </cols>
  <sheetData>
    <row r="1">
      <c r="A1" s="1" t="s">
        <v>0</v>
      </c>
    </row>
    <row r="2">
      <c r="B2" s="2" t="s">
        <v>1</v>
      </c>
      <c r="C2" s="3"/>
      <c r="D2" s="3"/>
      <c r="E2" s="2" t="s">
        <v>2</v>
      </c>
      <c r="F2" s="3"/>
      <c r="G2" s="3"/>
      <c r="H2" s="2" t="s">
        <v>3</v>
      </c>
    </row>
    <row r="3">
      <c r="A3" s="4" t="s">
        <v>4</v>
      </c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L3" s="4" t="s">
        <v>8</v>
      </c>
    </row>
    <row r="4">
      <c r="A4" s="5" t="str">
        <f>HYPERLINK("http://www.europarl.europa.eu/sides/getDoc.do?pubRef=-%2f%2fEP%2f%2fNONSGML%2bCOMPARL%2bPE-584.255%2b01%2bDOC%2bPDF%2bV0%2f%2fEN","25/5/2016")</f>
        <v>25/5/2016</v>
      </c>
      <c r="B4" s="4">
        <v>1.0</v>
      </c>
      <c r="C4" s="4">
        <v>1.0</v>
      </c>
      <c r="D4" s="4">
        <v>0.0</v>
      </c>
      <c r="E4" s="4">
        <v>1.0</v>
      </c>
      <c r="F4" s="4">
        <v>1.0</v>
      </c>
      <c r="G4" s="4">
        <v>0.0</v>
      </c>
      <c r="H4" s="4">
        <v>1.0</v>
      </c>
      <c r="I4" s="4">
        <v>1.0</v>
      </c>
      <c r="J4" s="4">
        <v>0.0</v>
      </c>
    </row>
    <row r="5">
      <c r="A5" s="5" t="str">
        <f>HYPERLINK("http://www.europarl.europa.eu/sides/getDoc.do?pubRef=-%2f%2fEP%2f%2fNONSGML%2bCOMPARL%2bPE-585.450%2b01%2bDOC%2bPDF%2bV0%2f%2fEN","20-21/6/2016")</f>
        <v>20-21/6/2016</v>
      </c>
      <c r="B5" s="4">
        <v>2.0</v>
      </c>
      <c r="C5" s="4">
        <v>1.0</v>
      </c>
      <c r="D5" s="4">
        <v>0.0</v>
      </c>
      <c r="E5" s="4">
        <v>1.0</v>
      </c>
      <c r="F5" s="4">
        <v>1.0</v>
      </c>
      <c r="G5" s="4">
        <v>0.0</v>
      </c>
      <c r="H5" s="4">
        <v>0.0</v>
      </c>
      <c r="I5" s="4">
        <v>0.0</v>
      </c>
      <c r="J5" s="4">
        <v>0.0</v>
      </c>
    </row>
    <row r="6">
      <c r="A6" s="6" t="str">
        <f>HYPERLINK("http://www.europarl.europa.eu/sides/getDoc.do?pubRef=-%2f%2fEP%2f%2fNONSGML%2bCOMPARL%2bPE-584.162%2b01%2bDOC%2bPDF%2bV0%2f%2fEN","6/6/2016")</f>
        <v>6/6/2016</v>
      </c>
      <c r="B6" s="4">
        <v>0.0</v>
      </c>
      <c r="C6" s="4">
        <v>0.0</v>
      </c>
      <c r="D6" s="4">
        <v>0.0</v>
      </c>
      <c r="E6" s="4">
        <v>1.0</v>
      </c>
      <c r="F6" s="4">
        <v>1.0</v>
      </c>
      <c r="G6" s="4">
        <v>0.0</v>
      </c>
      <c r="H6" s="4">
        <v>0.0</v>
      </c>
      <c r="I6" s="4">
        <v>1.0</v>
      </c>
      <c r="J6" s="4">
        <v>0.0</v>
      </c>
    </row>
    <row r="7">
      <c r="A7" s="5" t="str">
        <f>HYPERLINK("http://www.europarl.europa.eu/sides/getDoc.do?pubRef=-%2f%2fEP%2f%2fNONSGML%2bCOMPARL%2bPE-582.423%2b01%2bDOC%2bPDF%2bV0%2f%2fEN","24/5/2016")</f>
        <v>24/5/2016</v>
      </c>
      <c r="B7" s="4">
        <v>0.0</v>
      </c>
      <c r="C7" s="4">
        <v>1.0</v>
      </c>
      <c r="D7" s="4">
        <v>0.0</v>
      </c>
      <c r="E7" s="4">
        <v>1.0</v>
      </c>
      <c r="F7" s="4">
        <v>1.0</v>
      </c>
      <c r="G7" s="4">
        <v>0.0</v>
      </c>
      <c r="H7" s="4">
        <v>0.0</v>
      </c>
      <c r="I7" s="4">
        <v>1.0</v>
      </c>
      <c r="J7" s="4">
        <v>0.0</v>
      </c>
    </row>
    <row r="8">
      <c r="A8" s="5" t="str">
        <f>HYPERLINK("http://www.europarl.europa.eu/sides/getDoc.do?pubRef=-%2f%2fEP%2f%2fNONSGML%2bCOMPARL%2bPE-580.782%2b01%2bDOC%2bPDF%2bV0%2f%2fEN","25-26/4/2016")</f>
        <v>25-26/4/2016</v>
      </c>
      <c r="B8" s="4">
        <v>3.0</v>
      </c>
      <c r="C8" s="4">
        <v>1.0</v>
      </c>
      <c r="D8" s="4">
        <v>1.0</v>
      </c>
      <c r="E8" s="4">
        <v>5.0</v>
      </c>
      <c r="F8" s="4">
        <v>1.0</v>
      </c>
      <c r="G8" s="4">
        <v>1.0</v>
      </c>
      <c r="H8" s="4">
        <v>1.0</v>
      </c>
      <c r="I8" s="4">
        <v>1.0</v>
      </c>
      <c r="J8" s="4">
        <v>1.0</v>
      </c>
      <c r="L8" s="4">
        <v>1.0</v>
      </c>
    </row>
    <row r="9">
      <c r="A9" s="5" t="str">
        <f>HYPERLINK("http://www.europarl.europa.eu/sides/getDoc.do?pubRef=-%2f%2fEP%2f%2fNONSGML%2bCOMPARL%2bPE-580.622%2b02%2bDOC%2bPDF%2bV0%2f%2fEN","21/4/2016")</f>
        <v>21/4/2016</v>
      </c>
      <c r="B9" s="4">
        <v>0.0</v>
      </c>
      <c r="C9" s="4">
        <v>1.0</v>
      </c>
      <c r="D9" s="4">
        <v>0.0</v>
      </c>
      <c r="E9" s="4">
        <v>0.0</v>
      </c>
      <c r="F9" s="4">
        <v>1.0</v>
      </c>
      <c r="G9" s="4">
        <v>0.0</v>
      </c>
      <c r="H9" s="4">
        <v>0.0</v>
      </c>
      <c r="I9" s="4">
        <v>1.0</v>
      </c>
      <c r="J9" s="4">
        <v>0.0</v>
      </c>
    </row>
    <row r="10">
      <c r="A10" s="5" t="str">
        <f>HYPERLINK("http://www.europarl.europa.eu/sides/getDoc.do?pubRef=-%2f%2fEP%2f%2fNONSGML%2bCOMPARL%2bPE-578.738%2b01%2bDOC%2bPDF%2bV0%2f%2fEN","14-15/3/2016")</f>
        <v>14-15/3/2016</v>
      </c>
      <c r="B10" s="4">
        <v>2.0</v>
      </c>
      <c r="C10" s="4">
        <v>1.0</v>
      </c>
      <c r="D10" s="4">
        <v>1.0</v>
      </c>
      <c r="E10" s="4">
        <v>2.0</v>
      </c>
      <c r="F10" s="4">
        <v>1.0</v>
      </c>
      <c r="G10" s="4">
        <v>1.0</v>
      </c>
      <c r="H10" s="4">
        <v>0.0</v>
      </c>
      <c r="I10" s="4">
        <v>1.0</v>
      </c>
      <c r="J10" s="4">
        <v>1.0</v>
      </c>
      <c r="L10" s="4">
        <v>1.0</v>
      </c>
    </row>
    <row r="11">
      <c r="A11" s="6" t="str">
        <f>HYPERLINK("http://www.europarl.europa.eu/sides/getDoc.do?pubRef=-%2f%2fEP%2f%2fNONSGML%2bCOMPARL%2bPE-578.677%2b01%2bDOC%2bPDF%2bV0%2f%2fEN","7/3/2016")</f>
        <v>7/3/2016</v>
      </c>
      <c r="B11" s="4">
        <v>1.0</v>
      </c>
      <c r="C11" s="4">
        <v>1.0</v>
      </c>
      <c r="D11" s="4">
        <v>0.0</v>
      </c>
      <c r="E11" s="4">
        <v>0.0</v>
      </c>
      <c r="F11" s="4">
        <v>0.0</v>
      </c>
      <c r="G11" s="4">
        <v>0.0</v>
      </c>
      <c r="H11" s="4">
        <v>0.0</v>
      </c>
      <c r="I11" s="4">
        <v>0.0</v>
      </c>
      <c r="J11" s="4">
        <v>0.0</v>
      </c>
    </row>
    <row r="12">
      <c r="A12" s="5" t="str">
        <f>HYPERLINK("http://www.europarl.europa.eu/sides/getDoc.do?pubRef=-%2f%2fEP%2f%2fNONSGML%2bCOMPARL%2bPE-578.520%2b01%2bDOC%2bPDF%2bV0%2f%2fEN","22-23/2/2016")</f>
        <v>22-23/2/2016</v>
      </c>
      <c r="B12" s="4">
        <v>0.0</v>
      </c>
      <c r="C12" s="4">
        <v>0.0</v>
      </c>
      <c r="D12" s="4">
        <v>0.0</v>
      </c>
      <c r="E12" s="4">
        <v>2.0</v>
      </c>
      <c r="F12" s="4">
        <v>1.0</v>
      </c>
      <c r="G12" s="4">
        <v>1.0</v>
      </c>
      <c r="H12" s="4">
        <v>0.0</v>
      </c>
      <c r="I12" s="4">
        <v>0.0</v>
      </c>
      <c r="J12" s="4">
        <v>0.0</v>
      </c>
      <c r="L12" s="4">
        <v>1.0</v>
      </c>
    </row>
    <row r="13">
      <c r="A13" s="6" t="str">
        <f>HYPERLINK("http://www.europarl.europa.eu/sides/getDoc.do?pubRef=-%2f%2fEP%2f%2fNONSGML%2bCOMPARL%2bPE-575.177%2b01%2bDOC%2bPDF%2bV0%2f%2fEN","11/1/2016")</f>
        <v>11/1/2016</v>
      </c>
      <c r="B13" s="4">
        <v>1.0</v>
      </c>
      <c r="C13" s="4">
        <v>1.0</v>
      </c>
      <c r="D13" s="4">
        <v>2.0</v>
      </c>
      <c r="E13" s="4">
        <v>2.0</v>
      </c>
      <c r="F13" s="4">
        <v>1.0</v>
      </c>
      <c r="G13" s="4">
        <v>2.0</v>
      </c>
      <c r="H13" s="4">
        <v>0.0</v>
      </c>
      <c r="I13" s="4">
        <v>0.0</v>
      </c>
      <c r="J13" s="4">
        <v>0.0</v>
      </c>
      <c r="L13" s="4">
        <v>2.0</v>
      </c>
    </row>
    <row r="14">
      <c r="A14" s="5" t="str">
        <f>HYPERLINK("http://www.europarl.europa.eu/sides/getDoc.do?pubRef=-%2f%2fEP%2f%2fNONSGML%2bCOMPARL%2bPE-575.301%2b01%2bDOC%2bPDF%2bV0%2f%2fEN","25/01/2016")</f>
        <v>25/01/2016</v>
      </c>
      <c r="B14" s="4">
        <v>1.0</v>
      </c>
      <c r="C14" s="4">
        <v>1.0</v>
      </c>
      <c r="E14" s="4">
        <v>4.0</v>
      </c>
      <c r="F14" s="4">
        <v>1.0</v>
      </c>
      <c r="H14" s="4">
        <v>0.0</v>
      </c>
      <c r="I14" s="4">
        <v>0.0</v>
      </c>
    </row>
    <row r="15">
      <c r="A15" s="5" t="str">
        <f>HYPERLINK("http://www.europarl.europa.eu/sides/getDoc.do?pubRef=-%2f%2fEP%2f%2fNONSGML%2bCOMPARL%2bPE-575.342%2b01%2bDOC%2bPDF%2bV0%2f%2fEN","18/01/2015")</f>
        <v>18/01/2015</v>
      </c>
      <c r="B15" s="4">
        <v>1.0</v>
      </c>
      <c r="C15" s="4">
        <v>1.0</v>
      </c>
      <c r="E15" s="4">
        <v>1.0</v>
      </c>
      <c r="F15" s="4">
        <v>1.0</v>
      </c>
      <c r="H15" s="4">
        <v>0.0</v>
      </c>
      <c r="I15" s="4">
        <v>0.0</v>
      </c>
    </row>
    <row r="16">
      <c r="A16" s="6" t="str">
        <f>HYPERLINK("http://www.europarl.europa.eu/sides/getDoc.do?pubRef=-%2f%2fEP%2f%2fNONSGML%2bCOMPARL%2bPE-573.004%2b01%2bDOC%2bPDF%2bV0%2f%2fEN","3/12/2015")</f>
        <v>3/12/2015</v>
      </c>
      <c r="B16" s="4">
        <v>0.0</v>
      </c>
      <c r="C16" s="4">
        <v>1.0</v>
      </c>
      <c r="E16" s="4">
        <v>0.0</v>
      </c>
      <c r="F16" s="4">
        <v>0.0</v>
      </c>
      <c r="H16" s="4">
        <v>0.0</v>
      </c>
      <c r="I16" s="4">
        <v>0.0</v>
      </c>
    </row>
    <row r="17">
      <c r="A17" s="5" t="str">
        <f>HYPERLINK("http://www.europarl.europa.eu/sides/getDoc.do?pubRef=-%2f%2fEP%2f%2fNONSGML%2bCOMPARL%2bPE-572.889%2b01%2bDOC%2bPDF%2bV0%2f%2fEN","30/11/2015-1/12/2015")</f>
        <v>30/11/2015-1/12/2015</v>
      </c>
      <c r="B17" s="4">
        <v>1.0</v>
      </c>
      <c r="C17" s="4">
        <v>1.0</v>
      </c>
      <c r="E17" s="4">
        <v>3.0</v>
      </c>
      <c r="F17" s="4">
        <v>1.0</v>
      </c>
      <c r="H17" s="4">
        <v>1.0</v>
      </c>
      <c r="I17" s="4">
        <v>1.0</v>
      </c>
    </row>
    <row r="18">
      <c r="A18" s="5" t="str">
        <f>HYPERLINK("http://www.europarl.europa.eu/sides/getDoc.do?pubRef=-%2f%2fEP%2f%2fNONSGML%2bCOMPARL%2bPE-571.640%2b01%2bDOC%2bPDF%2bV0%2f%2fEN","9,12/11/2015")</f>
        <v>9,12/11/2015</v>
      </c>
      <c r="B18" s="4">
        <v>3.0</v>
      </c>
      <c r="C18" s="4">
        <v>1.0</v>
      </c>
      <c r="E18" s="4">
        <v>3.0</v>
      </c>
      <c r="F18" s="4">
        <v>1.0</v>
      </c>
      <c r="H18" s="4">
        <v>0.0</v>
      </c>
      <c r="I18" s="4">
        <v>0.0</v>
      </c>
    </row>
    <row r="19">
      <c r="A19" s="5" t="str">
        <f>HYPERLINK("http://www.europarl.europa.eu/sides/getDoc.do?pubRef=-%2f%2fEP%2f%2fNONSGML%2bCOMPARL%2bPE-569.708%2b05%2bDOC%2bPDF%2bV0%2f%2fEN","12-13/10/2015")</f>
        <v>12-13/10/2015</v>
      </c>
      <c r="B19" s="4">
        <v>0.0</v>
      </c>
      <c r="C19" s="4">
        <v>0.0</v>
      </c>
      <c r="D19" s="4">
        <v>0.0</v>
      </c>
      <c r="E19" s="4">
        <v>1.0</v>
      </c>
      <c r="F19" s="4">
        <v>1.0</v>
      </c>
      <c r="G19" s="4">
        <v>1.0</v>
      </c>
      <c r="H19" s="4">
        <v>0.0</v>
      </c>
      <c r="I19" s="4">
        <v>0.0</v>
      </c>
      <c r="L19" s="4">
        <v>1.0</v>
      </c>
    </row>
    <row r="20">
      <c r="A20" s="6" t="str">
        <f>HYPERLINK("http://www.europarl.europa.eu/sides/getDoc.do?pubRef=-%2f%2fEP%2f%2fNONSGML%2bCOMPARL%2bPE-569.639%2b01%2bDOC%2bPDF%2bV0%2f%2fEN","5/10/2015")</f>
        <v>5/10/2015</v>
      </c>
      <c r="B20" s="4">
        <v>0.0</v>
      </c>
      <c r="C20" s="4">
        <v>1.0</v>
      </c>
      <c r="D20" s="4">
        <v>1.0</v>
      </c>
      <c r="E20" s="4">
        <v>1.0</v>
      </c>
      <c r="F20" s="4">
        <v>1.0</v>
      </c>
      <c r="G20" s="4">
        <v>1.0</v>
      </c>
      <c r="H20" s="4">
        <v>0.0</v>
      </c>
      <c r="I20" s="4">
        <v>1.0</v>
      </c>
      <c r="J20" s="4">
        <v>0.0</v>
      </c>
      <c r="L20" s="4">
        <v>1.0</v>
      </c>
    </row>
    <row r="21">
      <c r="A21" s="5" t="str">
        <f>HYPERLINK("http://www.europarl.europa.eu/sides/getDoc.do?pubRef=-%2f%2fEP%2f%2fNONSGML%2bCOMPARL%2bPE-569.465%2b01%2bDOC%2bPDF%2bV0%2f%2fEN","17/6/2015")</f>
        <v>17/6/2015</v>
      </c>
      <c r="B21" s="4">
        <v>0.0</v>
      </c>
      <c r="C21" s="4">
        <v>1.0</v>
      </c>
      <c r="E21" s="4">
        <v>0.0</v>
      </c>
      <c r="F21" s="4">
        <v>1.0</v>
      </c>
      <c r="H21" s="4">
        <v>0.0</v>
      </c>
      <c r="I21" s="4">
        <v>0.0</v>
      </c>
      <c r="L21" s="4"/>
    </row>
    <row r="22">
      <c r="A22" s="5" t="str">
        <f>HYPERLINK("http://www.europarl.europa.eu/sides/getDoc.do?pubRef=-%2f%2fEP%2f%2fNONSGML%2bCOMPARL%2bPE-567.632%2b01%2bDOC%2bPDF%2bV0%2f%2fEN","14-15/9/2015")</f>
        <v>14-15/9/2015</v>
      </c>
      <c r="B22" s="4">
        <v>1.0</v>
      </c>
      <c r="C22" s="4">
        <v>1.0</v>
      </c>
      <c r="D22" s="4">
        <v>1.0</v>
      </c>
      <c r="E22" s="4">
        <v>2.0</v>
      </c>
      <c r="F22" s="4">
        <v>1.0</v>
      </c>
      <c r="G22" s="4">
        <v>1.0</v>
      </c>
      <c r="H22" s="4">
        <v>0.0</v>
      </c>
      <c r="I22" s="4">
        <v>1.0</v>
      </c>
      <c r="J22" s="4">
        <v>1.0</v>
      </c>
      <c r="L22" s="4">
        <v>1.0</v>
      </c>
    </row>
    <row r="23">
      <c r="A23" s="6" t="str">
        <f>HYPERLINK("http://www.europarl.europa.eu/sides/getDoc.do?pubRef=-%2f%2fEP%2f%2fNONSGML%2bCOMPARL%2bPE-565.172%2b01%2bDOC%2bPDF%2bV0%2f%2fEN","3/9/2015")</f>
        <v>3/9/2015</v>
      </c>
      <c r="B23" s="4">
        <v>0.0</v>
      </c>
      <c r="C23" s="4">
        <v>1.0</v>
      </c>
      <c r="E23" s="4">
        <v>0.0</v>
      </c>
      <c r="F23" s="4">
        <v>1.0</v>
      </c>
      <c r="H23" s="4">
        <v>0.0</v>
      </c>
      <c r="I23" s="4">
        <v>1.0</v>
      </c>
    </row>
    <row r="24">
      <c r="A24" s="5" t="str">
        <f>HYPERLINK("http://www.europarl.europa.eu/sides/getDoc.do?pubRef=-%2f%2fEP%2f%2fNONSGML%2bCOMPARL%2bPE-564.936%2b02%2bDOC%2bPDF%2bV0%2f%2fEN","15-16/7/2015")</f>
        <v>15-16/7/2015</v>
      </c>
      <c r="B24" s="4">
        <v>0.0</v>
      </c>
      <c r="C24" s="4">
        <v>1.0</v>
      </c>
      <c r="E24" s="4">
        <v>1.0</v>
      </c>
      <c r="F24" s="4">
        <v>1.0</v>
      </c>
      <c r="H24" s="4">
        <v>0.0</v>
      </c>
      <c r="I24" s="4">
        <v>1.0</v>
      </c>
    </row>
    <row r="25">
      <c r="A25" s="6" t="str">
        <f>HYPERLINK("http://www.europarl.europa.eu/sides/getDoc.do?pubRef=-%2f%2fEP%2f%2fNONSGML%2bCOMPARL%2bPE-560.543%2b02%2bDOC%2bPDF%2bV0%2f%2fEN","8/6/2015")</f>
        <v>8/6/2015</v>
      </c>
      <c r="B25" s="4">
        <v>1.0</v>
      </c>
      <c r="C25" s="4">
        <v>1.0</v>
      </c>
      <c r="D25" s="4">
        <v>1.0</v>
      </c>
      <c r="E25" s="4">
        <v>1.0</v>
      </c>
      <c r="F25" s="4">
        <v>1.0</v>
      </c>
      <c r="G25" s="4">
        <v>1.0</v>
      </c>
      <c r="H25" s="4">
        <v>1.0</v>
      </c>
      <c r="I25" s="4">
        <v>1.0</v>
      </c>
      <c r="J25" s="4">
        <v>0.0</v>
      </c>
      <c r="L25" s="4">
        <v>1.0</v>
      </c>
    </row>
    <row r="26">
      <c r="A26" s="5" t="str">
        <f>HYPERLINK("http://www.europarl.europa.eu/sides/getDoc.do?pubRef=-%2f%2fEP%2f%2fNONSGML%2bCOMPARL%2bPE-560.735%2b01%2bDOC%2bPDF%2bV0%2f%2fEN","16-17/6/2015")</f>
        <v>16-17/6/2015</v>
      </c>
      <c r="B26" s="4">
        <v>2.0</v>
      </c>
      <c r="C26" s="4">
        <v>1.0</v>
      </c>
      <c r="D26" s="4">
        <v>2.0</v>
      </c>
      <c r="E26" s="4">
        <v>1.0</v>
      </c>
      <c r="F26" s="4">
        <v>1.0</v>
      </c>
      <c r="G26" s="4">
        <v>2.0</v>
      </c>
      <c r="H26" s="4">
        <v>1.0</v>
      </c>
      <c r="I26" s="4">
        <v>1.0</v>
      </c>
      <c r="J26" s="4">
        <v>1.0</v>
      </c>
      <c r="L26" s="4">
        <v>2.0</v>
      </c>
    </row>
    <row r="27">
      <c r="A27" s="5" t="str">
        <f>HYPERLINK("http://www.europarl.europa.eu/sides/getDoc.do?pubRef=-%2f%2fEP%2f%2fNONSGML%2bCOMPARL%2bPE-557.326%2b01%2bDOC%2bPDF%2bV0%2f%2fEN","26,28/5/2015")</f>
        <v>26,28/5/2015</v>
      </c>
      <c r="B27" s="4">
        <v>0.0</v>
      </c>
      <c r="C27" s="4">
        <v>1.0</v>
      </c>
      <c r="D27" s="4">
        <v>1.0</v>
      </c>
      <c r="E27" s="4">
        <v>4.0</v>
      </c>
      <c r="F27" s="4">
        <v>1.0</v>
      </c>
      <c r="G27" s="4">
        <v>1.0</v>
      </c>
      <c r="H27" s="4">
        <v>0.0</v>
      </c>
      <c r="I27" s="4">
        <v>0.0</v>
      </c>
      <c r="J27" s="4">
        <v>0.0</v>
      </c>
      <c r="L27" s="4">
        <v>1.0</v>
      </c>
    </row>
    <row r="28">
      <c r="A28" s="5" t="str">
        <f>HYPERLINK("http://www.europarl.europa.eu/sides/getDoc.do?pubRef=-%2f%2fEP%2f%2fNONSGML%2bCOMPARL%2bPE-555.014%2b01%2bDOC%2bPDF%2bV0%2f%2fEN","4-5/5/2015")</f>
        <v>4-5/5/2015</v>
      </c>
      <c r="B28" s="4">
        <v>1.0</v>
      </c>
      <c r="C28" s="4">
        <v>1.0</v>
      </c>
      <c r="D28" s="4">
        <v>1.0</v>
      </c>
      <c r="E28" s="4">
        <v>3.0</v>
      </c>
      <c r="F28" s="4">
        <v>1.0</v>
      </c>
      <c r="G28" s="4">
        <v>1.0</v>
      </c>
      <c r="H28" s="4">
        <v>0.0</v>
      </c>
      <c r="I28" s="4">
        <v>1.0</v>
      </c>
      <c r="J28" s="4">
        <v>1.0</v>
      </c>
      <c r="L28" s="4">
        <v>1.0</v>
      </c>
    </row>
    <row r="29">
      <c r="A29" s="5" t="str">
        <f>HYPERLINK("http://www.europarl.europa.eu/sides/getDoc.do?pubRef=-%2f%2fEP%2f%2fNONSGML%2bCOMPARL%2bPE-554.770%2b03%2bDOC%2bPDF%2bV0%2f%2fEN","14,16/4/2015")</f>
        <v>14,16/4/2015</v>
      </c>
      <c r="B29" s="4">
        <v>0.0</v>
      </c>
      <c r="C29" s="4">
        <v>1.0</v>
      </c>
      <c r="D29" s="4">
        <v>4.0</v>
      </c>
      <c r="E29" s="4">
        <v>1.0</v>
      </c>
      <c r="F29" s="4">
        <v>1.0</v>
      </c>
      <c r="G29" s="4">
        <v>4.0</v>
      </c>
      <c r="H29" s="4">
        <v>0.0</v>
      </c>
      <c r="I29" s="4">
        <v>1.0</v>
      </c>
      <c r="J29" s="4">
        <v>4.0</v>
      </c>
      <c r="L29" s="4">
        <v>4.0</v>
      </c>
    </row>
    <row r="30">
      <c r="A30" s="5" t="str">
        <f>HYPERLINK("http://www.europarl.europa.eu/sides/getDoc.do?pubRef=-%2f%2fEP%2f%2fNONSGML%2bCOMPARL%2bPE-554.918%2b01%2bDOC%2bPDF%2bV0%2f%2fEN","16/4/2015")</f>
        <v>16/4/2015</v>
      </c>
      <c r="B30" s="4">
        <v>0.0</v>
      </c>
      <c r="C30" s="4">
        <v>0.0</v>
      </c>
      <c r="D30" s="4">
        <v>0.0</v>
      </c>
      <c r="E30" s="4">
        <v>0.0</v>
      </c>
      <c r="F30" s="4">
        <v>0.0</v>
      </c>
      <c r="G30" s="4">
        <v>0.0</v>
      </c>
      <c r="H30" s="4">
        <v>0.0</v>
      </c>
      <c r="I30" s="4">
        <v>0.0</v>
      </c>
      <c r="J30" s="4">
        <v>0.0</v>
      </c>
    </row>
    <row r="31">
      <c r="A31" s="5" t="str">
        <f>HYPERLINK("http://www.europarl.europa.eu/sides/getDoc.do?pubRef=-%2f%2fEP%2f%2fNONSGML%2bCOMPARL%2bPE-557.307%2b01%2bDOC%2bPDF%2bV0%2f%2fEN","26/5/2015")</f>
        <v>26/5/2015</v>
      </c>
      <c r="B31" s="4">
        <v>0.0</v>
      </c>
      <c r="C31" s="4">
        <v>0.0</v>
      </c>
      <c r="D31" s="4">
        <v>0.0</v>
      </c>
      <c r="E31" s="4">
        <v>0.0</v>
      </c>
      <c r="F31" s="4">
        <v>0.0</v>
      </c>
      <c r="G31" s="4">
        <v>0.0</v>
      </c>
      <c r="H31" s="4">
        <v>0.0</v>
      </c>
      <c r="I31" s="4">
        <v>0.0</v>
      </c>
      <c r="J31" s="4">
        <v>0.0</v>
      </c>
    </row>
    <row r="32">
      <c r="A32" s="5" t="str">
        <f>HYPERLINK("http://www.europarl.europa.eu/sides/getDoc.do?pubRef=-%2f%2fEP%2f%2fNONSGML%2bCOMPARL%2bPE-551.759%2b01%2bDOC%2bPDF%2bV0%2f%2fEN","23/2/2015")</f>
        <v>23/2/2015</v>
      </c>
      <c r="B32" s="4">
        <v>1.0</v>
      </c>
      <c r="C32" s="4">
        <v>1.0</v>
      </c>
      <c r="D32" s="4">
        <v>0.0</v>
      </c>
      <c r="E32" s="4">
        <v>0.0</v>
      </c>
      <c r="F32" s="4">
        <v>0.0</v>
      </c>
      <c r="G32" s="4">
        <v>0.0</v>
      </c>
      <c r="H32" s="4">
        <v>0.0</v>
      </c>
      <c r="I32" s="4">
        <v>0.0</v>
      </c>
      <c r="J32" s="4">
        <v>0.0</v>
      </c>
    </row>
    <row r="33">
      <c r="A33" s="5" t="str">
        <f>HYPERLINK("http://www.europarl.europa.eu/sides/getDoc.do?pubRef=-%2f%2fEP%2f%2fNONSGML%2bCOMPARL%2bPE-551.926%2b01%2bDOC%2bPDF%2bV0%2f%2fEN","23-24/3/2015")</f>
        <v>23-24/3/2015</v>
      </c>
      <c r="B33" s="4">
        <v>2.0</v>
      </c>
      <c r="C33" s="4">
        <v>1.0</v>
      </c>
      <c r="D33" s="4">
        <v>2.0</v>
      </c>
      <c r="E33" s="4">
        <v>5.0</v>
      </c>
      <c r="F33" s="4">
        <v>1.0</v>
      </c>
      <c r="G33" s="4">
        <v>2.0</v>
      </c>
      <c r="H33" s="4">
        <v>2.0</v>
      </c>
      <c r="I33" s="4">
        <v>1.0</v>
      </c>
      <c r="J33" s="4">
        <v>1.0</v>
      </c>
      <c r="L33" s="4">
        <v>2.0</v>
      </c>
    </row>
    <row r="34">
      <c r="A34" s="5" t="str">
        <f>HYPERLINK("http://www.europarl.europa.eu/sides/getDoc.do?pubRef=-%2f%2fEP%2f%2fNONSGML%2bCOMPARL%2bPE-549.301%2b01%2bDOC%2bPDF%2bV0%2f%2fEN","24/2/2015")</f>
        <v>24/2/2015</v>
      </c>
      <c r="B34" s="4">
        <v>5.0</v>
      </c>
      <c r="C34" s="4">
        <v>1.0</v>
      </c>
      <c r="D34" s="4">
        <v>0.0</v>
      </c>
      <c r="E34" s="4">
        <v>1.0</v>
      </c>
      <c r="F34" s="4">
        <v>1.0</v>
      </c>
      <c r="G34" s="4">
        <v>0.0</v>
      </c>
      <c r="H34" s="4">
        <v>2.0</v>
      </c>
      <c r="I34" s="4">
        <v>1.0</v>
      </c>
      <c r="J34" s="4">
        <v>0.0</v>
      </c>
    </row>
    <row r="35">
      <c r="A35" s="5" t="str">
        <f>HYPERLINK("http://www.europarl.europa.eu/sides/getDoc.do?pubRef=-%2f%2fEP%2f%2fNONSGML%2bCOMPARL%2bPE-546.700%2b01%2bDOC%2bPDF%2bV0%2f%2fEN","21-22/1/2015")</f>
        <v>21-22/1/2015</v>
      </c>
      <c r="B35" s="4">
        <v>3.0</v>
      </c>
      <c r="C35" s="4">
        <v>1.0</v>
      </c>
      <c r="D35" s="4">
        <v>0.0</v>
      </c>
      <c r="E35" s="4">
        <v>4.0</v>
      </c>
      <c r="F35" s="4">
        <v>1.0</v>
      </c>
      <c r="G35" s="4">
        <v>0.0</v>
      </c>
      <c r="H35" s="4">
        <v>3.0</v>
      </c>
      <c r="I35" s="4">
        <v>1.0</v>
      </c>
      <c r="J35" s="4">
        <v>0.0</v>
      </c>
    </row>
    <row r="36">
      <c r="A36" s="5" t="str">
        <f>HYPERLINK("http://www.europarl.europa.eu/sides/getDoc.do?pubRef=-%2f%2fEP%2f%2fNONSGML%2bCOMPARL%2bPE-546.812%2b01%2bDOC%2bPDF%2bV0%2f%2fEN","27/1/2015")</f>
        <v>27/1/2015</v>
      </c>
      <c r="B36" s="4">
        <v>1.0</v>
      </c>
      <c r="C36" s="4">
        <v>1.0</v>
      </c>
      <c r="D36" s="4">
        <v>0.0</v>
      </c>
      <c r="E36" s="4">
        <v>0.0</v>
      </c>
      <c r="F36" s="4">
        <v>0.0</v>
      </c>
      <c r="G36" s="4">
        <v>0.0</v>
      </c>
      <c r="H36" s="4">
        <v>0.0</v>
      </c>
      <c r="I36" s="4">
        <v>0.0</v>
      </c>
      <c r="J36" s="4">
        <v>0.0</v>
      </c>
    </row>
    <row r="37">
      <c r="A37" s="6" t="str">
        <f>HYPERLINK("http://www.europarl.europa.eu/sides/getDoc.do?pubRef=-%2f%2fEP%2f%2fNONSGML%2bCOMPARL%2bPE-544.136%2b01%2bDOC%2bPDF%2bV0%2f%2fEN","3-4/12/2014")</f>
        <v>3-4/12/2014</v>
      </c>
      <c r="B37" s="4">
        <v>1.0</v>
      </c>
      <c r="C37" s="4">
        <v>1.0</v>
      </c>
      <c r="D37" s="4">
        <v>0.0</v>
      </c>
      <c r="E37" s="4">
        <v>1.0</v>
      </c>
      <c r="F37" s="4">
        <v>1.0</v>
      </c>
      <c r="G37" s="4">
        <v>0.0</v>
      </c>
      <c r="H37" s="4">
        <v>1.0</v>
      </c>
      <c r="I37" s="4">
        <v>1.0</v>
      </c>
      <c r="J37" s="4">
        <v>0.0</v>
      </c>
    </row>
    <row r="38">
      <c r="A38" s="6" t="str">
        <f>HYPERLINK("http://www.europarl.europa.eu/sides/getDoc.do?pubRef=-%2f%2fEP%2f%2fNONSGML%2bCOMPARL%2bPE-541.432%2b01%2bDOC%2bPDF%2bV0%2f%2fEN","5-6/11/2014")</f>
        <v>5-6/11/2014</v>
      </c>
      <c r="B38" s="4">
        <v>2.0</v>
      </c>
      <c r="C38" s="4">
        <v>1.0</v>
      </c>
      <c r="D38" s="4">
        <v>0.0</v>
      </c>
      <c r="E38" s="4">
        <v>0.0</v>
      </c>
      <c r="F38" s="4">
        <v>0.0</v>
      </c>
      <c r="G38" s="4">
        <v>0.0</v>
      </c>
      <c r="H38" s="4">
        <v>2.0</v>
      </c>
      <c r="I38" s="4">
        <v>1.0</v>
      </c>
      <c r="J38" s="4">
        <v>0.0</v>
      </c>
    </row>
    <row r="39">
      <c r="A39" s="5" t="str">
        <f>HYPERLINK("http://www.europarl.europa.eu/sides/getDoc.do?pubRef=-%2f%2fEP%2f%2fNONSGML%2bCOMPARL%2bPE-539.619%2b01%2bDOC%2bPDF%2bV0%2f%2fEN","6-7/10/2014")</f>
        <v>6-7/10/2014</v>
      </c>
      <c r="B39" s="4">
        <v>3.0</v>
      </c>
      <c r="C39" s="4">
        <v>1.0</v>
      </c>
      <c r="D39" s="4">
        <v>0.0</v>
      </c>
      <c r="E39" s="4">
        <v>0.0</v>
      </c>
      <c r="F39" s="4">
        <v>0.0</v>
      </c>
      <c r="G39" s="4">
        <v>0.0</v>
      </c>
      <c r="H39" s="4">
        <v>1.0</v>
      </c>
      <c r="I39" s="4">
        <v>1.0</v>
      </c>
      <c r="J39" s="4">
        <v>0.0</v>
      </c>
    </row>
    <row r="40">
      <c r="A40" s="6" t="str">
        <f>HYPERLINK("http://www.europarl.europa.eu/sides/getDoc.do?pubRef=-%2f%2fEP%2f%2fNONSGML%2bCOMPARL%2bPE-539.642%2b01%2bDOC%2bPDF%2bV0%2f%2fEN","2/10/2014")</f>
        <v>2/10/2014</v>
      </c>
      <c r="B40" s="4">
        <v>1.0</v>
      </c>
      <c r="C40" s="4">
        <v>1.0</v>
      </c>
      <c r="D40" s="4">
        <v>0.0</v>
      </c>
      <c r="E40" s="4">
        <v>1.0</v>
      </c>
      <c r="F40" s="4">
        <v>1.0</v>
      </c>
      <c r="G40" s="4">
        <v>0.0</v>
      </c>
      <c r="H40" s="4">
        <v>1.0</v>
      </c>
      <c r="I40" s="4">
        <v>1.0</v>
      </c>
      <c r="J40" s="4">
        <v>0.0</v>
      </c>
    </row>
    <row r="41">
      <c r="A41" s="5" t="str">
        <f>HYPERLINK("http://www.europarl.europa.eu/sides/getDoc.do?pubRef=-%2f%2fEP%2f%2fNONSGML%2bCOMPARL%2bPE-537.516%2b01%2bDOC%2bPDF%2bV0%2f%2fEN","23/9/2014")</f>
        <v>23/9/2014</v>
      </c>
      <c r="B41" s="4">
        <v>2.0</v>
      </c>
      <c r="C41" s="4">
        <v>1.0</v>
      </c>
      <c r="D41" s="4">
        <v>0.0</v>
      </c>
      <c r="E41" s="4">
        <v>0.0</v>
      </c>
      <c r="F41" s="4">
        <v>0.0</v>
      </c>
      <c r="G41" s="4">
        <v>0.0</v>
      </c>
      <c r="H41" s="4">
        <v>1.0</v>
      </c>
      <c r="I41" s="4">
        <v>1.0</v>
      </c>
      <c r="J41" s="4">
        <v>0.0</v>
      </c>
    </row>
    <row r="42">
      <c r="A42" s="5" t="str">
        <f>HYPERLINK("http://www.europarl.europa.eu/sides/getDoc.do?pubRef=-%2f%2fEP%2f%2fNONSGML%2bCOMPARL%2bPE-537.296%2b01%2bDOC%2bPDF%2bV0%2f%2fEN","3-4/9/2014")</f>
        <v>3-4/9/2014</v>
      </c>
      <c r="B42" s="4">
        <v>3.0</v>
      </c>
      <c r="C42" s="4">
        <v>1.0</v>
      </c>
      <c r="D42" s="4">
        <v>0.0</v>
      </c>
      <c r="E42" s="4">
        <v>4.0</v>
      </c>
      <c r="F42" s="4">
        <v>1.0</v>
      </c>
      <c r="G42" s="4">
        <v>0.0</v>
      </c>
      <c r="H42" s="4">
        <v>0.0</v>
      </c>
      <c r="I42" s="4">
        <v>0.0</v>
      </c>
      <c r="J42" s="4">
        <v>0.0</v>
      </c>
    </row>
    <row r="43">
      <c r="A43" s="5" t="str">
        <f>HYPERLINK("http://www.europarl.europa.eu/sides/getDoc.do?pubRef=-%2f%2fEP%2f%2fNONSGML%2bCOMPARL%2bPE-537.170%2b01%2bDOC%2bPDF%2bV0%2f%2fEN","23/7/2014")</f>
        <v>23/7/2014</v>
      </c>
      <c r="B43" s="4">
        <v>2.0</v>
      </c>
      <c r="C43" s="4">
        <v>1.0</v>
      </c>
      <c r="D43" s="4">
        <v>0.0</v>
      </c>
      <c r="E43" s="4">
        <v>3.0</v>
      </c>
      <c r="F43" s="4">
        <v>1.0</v>
      </c>
      <c r="G43" s="4">
        <v>0.0</v>
      </c>
      <c r="H43" s="4">
        <v>2.0</v>
      </c>
      <c r="I43" s="4">
        <v>1.0</v>
      </c>
      <c r="J43" s="4">
        <v>0.0</v>
      </c>
    </row>
    <row r="44">
      <c r="A44" s="6" t="str">
        <f>HYPERLINK("http://www.europarl.europa.eu/sides/getDoc.do?pubRef=-%2f%2fEP%2f%2fNONSGML%2bCOMPARL%2bPE-536.146%2b01%2bDOC%2bPDF%2bV0%2f%2fEN","7/7/2014")</f>
        <v>7/7/2014</v>
      </c>
      <c r="B44" s="4">
        <v>1.0</v>
      </c>
      <c r="C44" s="4">
        <v>1.0</v>
      </c>
      <c r="D44" s="4">
        <v>0.0</v>
      </c>
      <c r="E44" s="4">
        <v>1.0</v>
      </c>
      <c r="F44" s="4">
        <v>1.0</v>
      </c>
      <c r="G44" s="4">
        <v>0.0</v>
      </c>
      <c r="H44" s="4">
        <v>0.0</v>
      </c>
      <c r="I44" s="4">
        <v>0.0</v>
      </c>
      <c r="J44" s="4">
        <v>0.0</v>
      </c>
    </row>
    <row r="45">
      <c r="A45" s="4" t="s">
        <v>9</v>
      </c>
      <c r="B45" t="str">
        <f t="shared" ref="B45:L45" si="1">SUM(B4:B44)</f>
        <v>48</v>
      </c>
      <c r="C45" t="str">
        <f t="shared" si="1"/>
        <v>36</v>
      </c>
      <c r="D45" t="str">
        <f t="shared" si="1"/>
        <v>17</v>
      </c>
      <c r="E45" t="str">
        <f t="shared" si="1"/>
        <v>61</v>
      </c>
      <c r="F45" t="str">
        <f t="shared" si="1"/>
        <v>32</v>
      </c>
      <c r="G45" t="str">
        <f t="shared" si="1"/>
        <v>19</v>
      </c>
      <c r="H45" t="str">
        <f t="shared" si="1"/>
        <v>20</v>
      </c>
      <c r="I45" t="str">
        <f t="shared" si="1"/>
        <v>24</v>
      </c>
      <c r="J45" t="str">
        <f t="shared" si="1"/>
        <v>10</v>
      </c>
      <c r="K45" t="str">
        <f t="shared" si="1"/>
        <v>0</v>
      </c>
      <c r="L45" t="str">
        <f t="shared" si="1"/>
        <v>19</v>
      </c>
    </row>
    <row r="46">
      <c r="A46" s="4"/>
    </row>
    <row r="47">
      <c r="A47" s="4" t="s">
        <v>10</v>
      </c>
    </row>
    <row r="48">
      <c r="B48" s="4" t="s">
        <v>6</v>
      </c>
      <c r="C48" s="4" t="s">
        <v>5</v>
      </c>
      <c r="D48" s="4" t="s">
        <v>7</v>
      </c>
      <c r="F48" s="4" t="s">
        <v>11</v>
      </c>
      <c r="G48" s="4" t="s">
        <v>6</v>
      </c>
      <c r="H48" s="4" t="s">
        <v>7</v>
      </c>
    </row>
    <row r="49">
      <c r="A49" s="4" t="s">
        <v>12</v>
      </c>
      <c r="B49">
        <v>24.0</v>
      </c>
      <c r="C49">
        <v>20.0</v>
      </c>
      <c r="D49">
        <v>10.0</v>
      </c>
      <c r="G49" s="4">
        <v>41.0</v>
      </c>
      <c r="H49" s="4">
        <v>19.0</v>
      </c>
    </row>
    <row r="50">
      <c r="A50" s="4" t="s">
        <v>13</v>
      </c>
      <c r="B50">
        <v>32.0</v>
      </c>
      <c r="C50">
        <v>61.0</v>
      </c>
      <c r="D50">
        <v>19.0</v>
      </c>
    </row>
    <row r="51">
      <c r="A51" s="4" t="s">
        <v>14</v>
      </c>
      <c r="B51">
        <v>36.0</v>
      </c>
      <c r="C51">
        <v>48.0</v>
      </c>
      <c r="D51">
        <v>17.0</v>
      </c>
    </row>
    <row r="53">
      <c r="A53" s="4" t="s">
        <v>15</v>
      </c>
    </row>
    <row r="54">
      <c r="B54" s="4" t="s">
        <v>6</v>
      </c>
      <c r="C54" s="4" t="s">
        <v>16</v>
      </c>
      <c r="D54" s="4" t="s">
        <v>7</v>
      </c>
      <c r="F54" s="4" t="s">
        <v>11</v>
      </c>
      <c r="G54" s="4" t="s">
        <v>6</v>
      </c>
      <c r="H54" s="4" t="s">
        <v>7</v>
      </c>
    </row>
    <row r="55">
      <c r="A55" s="4" t="s">
        <v>12</v>
      </c>
      <c r="B55" t="str">
        <f>SUM(I4:I26)</f>
        <v>13</v>
      </c>
      <c r="C55" t="str">
        <f>SUM(H4:H26)</f>
        <v>5</v>
      </c>
      <c r="D55" t="str">
        <f>SUM(J4:J26)</f>
        <v>4</v>
      </c>
      <c r="G55" s="4">
        <v>23.0</v>
      </c>
      <c r="H55" s="4">
        <v>11.0</v>
      </c>
    </row>
    <row r="56">
      <c r="A56" s="4" t="s">
        <v>13</v>
      </c>
      <c r="B56" t="str">
        <f>SUM(F4:F26)</f>
        <v>21</v>
      </c>
      <c r="C56" t="str">
        <f>SUM(E4:E26)</f>
        <v>33</v>
      </c>
      <c r="D56" t="str">
        <f>SUM(G4:G26)</f>
        <v>11</v>
      </c>
    </row>
    <row r="57">
      <c r="A57" s="4" t="s">
        <v>14</v>
      </c>
      <c r="B57" t="str">
        <f>SUM(C4:C26)</f>
        <v>20</v>
      </c>
      <c r="C57" t="str">
        <f>SUM(B4:B26)</f>
        <v>20</v>
      </c>
      <c r="D57" t="str">
        <f>SUM(D4:D26)</f>
        <v>9</v>
      </c>
    </row>
    <row r="61">
      <c r="A61" s="4" t="s">
        <v>17</v>
      </c>
    </row>
    <row r="62">
      <c r="B62" s="4" t="s">
        <v>18</v>
      </c>
      <c r="C62" s="4" t="s">
        <v>7</v>
      </c>
      <c r="D62" s="4"/>
    </row>
    <row r="63">
      <c r="A63" s="4" t="s">
        <v>12</v>
      </c>
      <c r="B63" s="7" t="str">
        <f>24/41</f>
        <v>59%</v>
      </c>
      <c r="C63" s="7" t="str">
        <f>10/19</f>
        <v>53%</v>
      </c>
      <c r="D63" s="4"/>
    </row>
    <row r="64">
      <c r="A64" s="4" t="s">
        <v>13</v>
      </c>
      <c r="B64" s="7" t="str">
        <f>32/41</f>
        <v>78%</v>
      </c>
      <c r="C64" s="7" t="str">
        <f>19/19</f>
        <v>100%</v>
      </c>
      <c r="D64" s="4"/>
    </row>
    <row r="65">
      <c r="A65" s="4" t="s">
        <v>14</v>
      </c>
      <c r="B65" s="7" t="str">
        <f>36/41</f>
        <v>88%</v>
      </c>
      <c r="C65" s="7" t="str">
        <f>17/19</f>
        <v>89%</v>
      </c>
      <c r="D65" s="4"/>
    </row>
    <row r="67">
      <c r="A67" s="4" t="s">
        <v>19</v>
      </c>
    </row>
    <row r="68">
      <c r="B68" s="4" t="s">
        <v>18</v>
      </c>
      <c r="C68" s="4" t="s">
        <v>7</v>
      </c>
      <c r="D68" s="4"/>
    </row>
    <row r="69">
      <c r="A69" s="4" t="s">
        <v>12</v>
      </c>
      <c r="B69" s="7" t="str">
        <f>13/23</f>
        <v>57%</v>
      </c>
      <c r="C69" s="7" t="str">
        <f>4/11</f>
        <v>36%</v>
      </c>
      <c r="D69" s="4"/>
    </row>
    <row r="70">
      <c r="A70" s="4" t="s">
        <v>13</v>
      </c>
      <c r="B70" s="7" t="str">
        <f>21/23</f>
        <v>91%</v>
      </c>
      <c r="C70" s="8" t="str">
        <f>11/11</f>
        <v>100%</v>
      </c>
      <c r="D70" s="4"/>
    </row>
    <row r="71">
      <c r="A71" s="4" t="s">
        <v>14</v>
      </c>
      <c r="B71" s="7" t="str">
        <f>20/23</f>
        <v>87%</v>
      </c>
      <c r="C71" s="7" t="str">
        <f>9/11</f>
        <v>82%</v>
      </c>
      <c r="D71" s="4"/>
    </row>
  </sheetData>
  <mergeCells count="1">
    <mergeCell ref="A1:L1"/>
  </mergeCells>
  <hyperlinks>
    <hyperlink r:id="rId1" ref="A4"/>
    <hyperlink r:id="rId2" ref="A5"/>
    <hyperlink r:id="rId3" ref="A6"/>
    <hyperlink r:id="rId4" ref="A7"/>
    <hyperlink r:id="rId5" ref="A8"/>
    <hyperlink r:id="rId6" ref="A9"/>
    <hyperlink r:id="rId7" ref="A10"/>
    <hyperlink r:id="rId8" ref="A11"/>
    <hyperlink r:id="rId9" ref="A12"/>
    <hyperlink r:id="rId10" ref="A13"/>
    <hyperlink r:id="rId11" ref="A14"/>
    <hyperlink r:id="rId12" ref="A15"/>
    <hyperlink r:id="rId13" ref="A16"/>
    <hyperlink r:id="rId14" ref="A17"/>
    <hyperlink r:id="rId15" ref="A18"/>
    <hyperlink r:id="rId16" ref="A19"/>
    <hyperlink r:id="rId17" ref="A20"/>
    <hyperlink r:id="rId18" ref="A21"/>
    <hyperlink r:id="rId19" ref="A22"/>
    <hyperlink r:id="rId20" ref="A23"/>
    <hyperlink r:id="rId21" ref="A24"/>
    <hyperlink r:id="rId22" ref="A25"/>
    <hyperlink r:id="rId23" ref="A26"/>
    <hyperlink r:id="rId24" ref="A27"/>
    <hyperlink r:id="rId25" ref="A28"/>
    <hyperlink r:id="rId26" ref="A29"/>
    <hyperlink r:id="rId27" ref="A30"/>
    <hyperlink r:id="rId28" ref="A31"/>
    <hyperlink r:id="rId29" ref="A32"/>
    <hyperlink r:id="rId30" ref="A33"/>
    <hyperlink r:id="rId31" ref="A34"/>
    <hyperlink r:id="rId32" ref="A35"/>
    <hyperlink r:id="rId33" ref="A36"/>
    <hyperlink r:id="rId34" ref="A37"/>
    <hyperlink r:id="rId35" ref="A38"/>
    <hyperlink r:id="rId36" ref="A39"/>
    <hyperlink r:id="rId37" ref="A40"/>
    <hyperlink r:id="rId38" ref="A41"/>
    <hyperlink r:id="rId39" ref="A42"/>
    <hyperlink r:id="rId40" ref="A43"/>
    <hyperlink r:id="rId41" ref="A44"/>
  </hyperlinks>
  <drawing r:id="rId42"/>
</worksheet>
</file>